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735" yWindow="735" windowWidth="18900" windowHeight="11055"/>
  </bookViews>
  <sheets>
    <sheet name="PROPOSTA" sheetId="9" r:id="rId1"/>
    <sheet name="Orçamento" sheetId="3" r:id="rId2"/>
  </sheets>
  <definedNames>
    <definedName name="_xlnm._FilterDatabase" localSheetId="1" hidden="1">Orçamento!$A$1:$P$25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3"/>
  <c r="B44" i="9"/>
  <c r="B43"/>
  <c r="B36"/>
  <c r="B37"/>
  <c r="B38"/>
  <c r="B39"/>
  <c r="B35"/>
  <c r="L18" i="3"/>
  <c r="K18"/>
  <c r="L17"/>
  <c r="K17"/>
  <c r="L16"/>
  <c r="K16"/>
  <c r="L15"/>
  <c r="K15"/>
  <c r="L14"/>
  <c r="K14"/>
  <c r="L13"/>
  <c r="K13"/>
  <c r="L8"/>
  <c r="K9"/>
  <c r="L9" s="1"/>
  <c r="K10"/>
  <c r="L10" s="1"/>
  <c r="K11"/>
  <c r="L11"/>
  <c r="K12"/>
  <c r="L12"/>
  <c r="K19"/>
  <c r="L19"/>
  <c r="K20"/>
  <c r="L20"/>
  <c r="K21"/>
  <c r="L21"/>
  <c r="K22"/>
  <c r="L22"/>
  <c r="K23"/>
  <c r="L23"/>
  <c r="K24"/>
  <c r="L24"/>
  <c r="K25"/>
  <c r="L25"/>
  <c r="K7" l="1"/>
  <c r="B45" i="9" s="1"/>
  <c r="B46" s="1"/>
  <c r="L7" i="3" l="1"/>
  <c r="L6"/>
  <c r="B40" i="9" l="1"/>
  <c r="B41" s="1"/>
  <c r="B48" s="1"/>
  <c r="B50" s="1"/>
  <c r="B52" s="1"/>
</calcChain>
</file>

<file path=xl/connections.xml><?xml version="1.0" encoding="utf-8"?>
<connections xmlns="http://schemas.openxmlformats.org/spreadsheetml/2006/main">
  <connection id="1" name="iha" type="4" refreshedVersion="0" background="1">
    <webPr xml="1" sourceData="1" parsePre="1" consecutive="1" url="C:\Users\Wallace\Desktop\iha.xml" htmlTables="1"/>
  </connection>
</connections>
</file>

<file path=xl/sharedStrings.xml><?xml version="1.0" encoding="utf-8"?>
<sst xmlns="http://schemas.openxmlformats.org/spreadsheetml/2006/main" count="116" uniqueCount="67">
  <si>
    <t>QTD.</t>
  </si>
  <si>
    <t xml:space="preserve">VALOR TOTAL CONVERTIDO EM (R$) </t>
  </si>
  <si>
    <t>Despesas Acessórias com Importação</t>
  </si>
  <si>
    <t xml:space="preserve">VALOR UNIT. </t>
  </si>
  <si>
    <t>SELECIONE</t>
  </si>
  <si>
    <t>TIPOS DE DESPESA</t>
  </si>
  <si>
    <t>Total despesas de Capital</t>
  </si>
  <si>
    <t>UNIVERSIDADE DO ESTADO DO RIO DE JANEIRO</t>
  </si>
  <si>
    <t>TOTAL COM DOACI</t>
  </si>
  <si>
    <t>Total Despesas de Custeio</t>
  </si>
  <si>
    <t>Total (custeio + capital)</t>
  </si>
  <si>
    <t>PRÓ-REITORIA DE PÓS-GRADUAÇÃO E PESQUISA</t>
  </si>
  <si>
    <r>
      <t xml:space="preserve">TIPO DE DESPESA 
</t>
    </r>
    <r>
      <rPr>
        <i/>
        <sz val="9"/>
        <color rgb="FF000000"/>
        <rFont val="Calibri"/>
        <family val="2"/>
        <scheme val="minor"/>
      </rPr>
      <t>Clique abaixo e escolha na Lista</t>
    </r>
  </si>
  <si>
    <r>
      <t xml:space="preserve">MOEDA 
</t>
    </r>
    <r>
      <rPr>
        <i/>
        <sz val="9"/>
        <color theme="1"/>
        <rFont val="Calibri"/>
        <family val="2"/>
        <scheme val="minor"/>
      </rPr>
      <t>(Clique abaixo e escolha na Lista)</t>
    </r>
  </si>
  <si>
    <t>REAL</t>
  </si>
  <si>
    <t>EURO</t>
  </si>
  <si>
    <t>DOLAR</t>
  </si>
  <si>
    <t>CONTROLES</t>
  </si>
  <si>
    <t>DATA DE COTAÇÃO</t>
  </si>
  <si>
    <t>MOEDA</t>
  </si>
  <si>
    <t>COTAÇÃO</t>
  </si>
  <si>
    <t>TAXA DE IMPORTAÇÃO</t>
  </si>
  <si>
    <r>
      <rPr>
        <b/>
        <u/>
        <sz val="11"/>
        <color theme="2" tint="-0.89999084444715716"/>
        <rFont val="Calibri"/>
        <family val="2"/>
        <scheme val="minor"/>
      </rPr>
      <t xml:space="preserve">IMPORTANTE!! Atualize a cotação para a data desejada. </t>
    </r>
    <r>
      <rPr>
        <sz val="11"/>
        <color theme="2" tint="-0.89999084444715716"/>
        <rFont val="Calibri"/>
        <family val="2"/>
        <scheme val="minor"/>
      </rPr>
      <t xml:space="preserve">
Para poder consultar a cotação do dia utilize o link abaixo: </t>
    </r>
    <r>
      <rPr>
        <u/>
        <sz val="11"/>
        <color theme="10"/>
        <rFont val="Calibri"/>
        <family val="2"/>
        <scheme val="minor"/>
      </rPr>
      <t xml:space="preserve"> https://www4.bcb.gov.br/pec/taxas/port/ptaxnpesq.asp?id=txcotacao
</t>
    </r>
  </si>
  <si>
    <t xml:space="preserve">PRÓ-REITORIA DE PÓS-GRADUAÇÃO E PESQUISA </t>
  </si>
  <si>
    <t>Coordenador da Proposta</t>
  </si>
  <si>
    <t>Telefone(s)</t>
  </si>
  <si>
    <t>E-mail</t>
  </si>
  <si>
    <t>Unidade e Departamento</t>
  </si>
  <si>
    <t>Unidades Acadêmicas e Laboratórios beneficiados</t>
  </si>
  <si>
    <t>Palavras-chave (máximo de 6)</t>
  </si>
  <si>
    <t>Material de Consumo IMPORTADO</t>
  </si>
  <si>
    <t>Material de Consumo NACIONAL</t>
  </si>
  <si>
    <t>Equipamento ou Material Permanente NACIONAL</t>
  </si>
  <si>
    <t>Equipamento ou Material Permanente IMPORTADO</t>
  </si>
  <si>
    <t xml:space="preserve">Obras e Instalações </t>
  </si>
  <si>
    <t>Serv. Terceiros  P. J. (Manutenção CORRETIVA)</t>
  </si>
  <si>
    <t>Serv. Terceiros P. J (Manutenção PREVENTIVA)</t>
  </si>
  <si>
    <t>Página(s) PNIPE/MCTI do(s) laboratório(s) beneficiado(s)</t>
  </si>
  <si>
    <t>LIBRA ESTELINA</t>
  </si>
  <si>
    <t>FRANCO SUÍÇO</t>
  </si>
  <si>
    <t>Resumo do orçamento</t>
  </si>
  <si>
    <t>Havendo necessidade de adequação do espaço físico para a instalação dos equipamentos, informar:</t>
  </si>
  <si>
    <t>Laboratório possui equipamentos multiusuários cadastrados no Progemulti/UERJ</t>
  </si>
  <si>
    <t>Selecione</t>
  </si>
  <si>
    <t>Local de instalação dos equipamentos solicitados (informar endereço completo/laboratório de instalação dos equipamentos)</t>
  </si>
  <si>
    <r>
      <t xml:space="preserve">Explicitar se haverá necessidade de adequação do espaço físico para a instalação dos equipamentos. Detalhar e informar previsão de custos em conformidade com estimativas e entendimentos prévios com a </t>
    </r>
    <r>
      <rPr>
        <b/>
        <sz val="10"/>
        <color indexed="8"/>
        <rFont val="Cambria"/>
        <family val="1"/>
        <scheme val="major"/>
      </rPr>
      <t>Prefeitura dos Campi</t>
    </r>
    <r>
      <rPr>
        <sz val="10"/>
        <color indexed="8"/>
        <rFont val="Cambria"/>
        <family val="1"/>
        <scheme val="major"/>
      </rPr>
      <t>. (obras e instalações)</t>
    </r>
  </si>
  <si>
    <t>DOACI  (5%)</t>
  </si>
  <si>
    <r>
      <t xml:space="preserve">DESCRIÇÃO DO ITEM 
</t>
    </r>
    <r>
      <rPr>
        <b/>
        <sz val="9"/>
        <color rgb="FFFF0000"/>
        <rFont val="Calibri"/>
        <family val="2"/>
        <scheme val="minor"/>
      </rPr>
      <t>No caso de Manutenção de Equipamentos: informar o EQUIPAMENTO para o qual se solicita manutenção.</t>
    </r>
  </si>
  <si>
    <r>
      <rPr>
        <b/>
        <sz val="11"/>
        <color theme="1"/>
        <rFont val="Calibri"/>
        <family val="2"/>
        <scheme val="minor"/>
      </rPr>
      <t xml:space="preserve">ORÇAMENTOS - INSTRUÇÕES ABAIXO. </t>
    </r>
    <r>
      <rPr>
        <b/>
        <sz val="11"/>
        <color rgb="FFFF0000"/>
        <rFont val="Calibri"/>
        <family val="2"/>
        <scheme val="minor"/>
      </rPr>
      <t>POR FAVOR, LEIA COM ATENÇÃO.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 xml:space="preserve">Esta planilha visa </t>
    </r>
    <r>
      <rPr>
        <b/>
        <sz val="14"/>
        <color theme="1"/>
        <rFont val="Calibri"/>
        <family val="2"/>
        <scheme val="minor"/>
      </rPr>
      <t xml:space="preserve">estimar </t>
    </r>
    <r>
      <rPr>
        <sz val="14"/>
        <color theme="1"/>
        <rFont val="Calibri"/>
        <family val="2"/>
        <scheme val="minor"/>
      </rPr>
      <t xml:space="preserve">valores e detalhar os itens da proposta.  </t>
    </r>
    <r>
      <rPr>
        <sz val="14"/>
        <color rgb="FFFF0000"/>
        <rFont val="Calibri"/>
        <family val="2"/>
        <scheme val="minor"/>
      </rPr>
      <t>NÃO HÁ NECESSIDADE, NESTE MOMENTO, DE ENVIAR ORÇAMENTOS E/OU PROFORMAS INVOICES.</t>
    </r>
    <r>
      <rPr>
        <sz val="14"/>
        <color theme="1"/>
        <rFont val="Calibri"/>
        <family val="2"/>
        <scheme val="minor"/>
      </rPr>
      <t xml:space="preserve"> 
</t>
    </r>
    <r>
      <rPr>
        <sz val="14"/>
        <color rgb="FFFF0000"/>
        <rFont val="Calibri"/>
        <family val="2"/>
        <scheme val="minor"/>
      </rPr>
      <t>OBSERVAÇÕES:</t>
    </r>
    <r>
      <rPr>
        <sz val="14"/>
        <color theme="1"/>
        <rFont val="Calibri"/>
        <family val="2"/>
        <scheme val="minor"/>
      </rPr>
      <t xml:space="preserve">
1. uma vez que este banco de propostas se destina a chamadas de apoio à aquisição e a manutenção de equipamentos, a rubrica MATERIAL DE CONSUMO  se aplica </t>
    </r>
    <r>
      <rPr>
        <b/>
        <sz val="14"/>
        <color theme="1"/>
        <rFont val="Calibri"/>
        <family val="2"/>
        <scheme val="minor"/>
      </rPr>
      <t>apenas</t>
    </r>
    <r>
      <rPr>
        <sz val="14"/>
        <color theme="1"/>
        <rFont val="Calibri"/>
        <family val="2"/>
        <scheme val="minor"/>
      </rPr>
      <t xml:space="preserve"> a peças de reposição
2. softwares são classificados como Serviço de Terceiros Pessoa Jurídica</t>
    </r>
  </si>
  <si>
    <t xml:space="preserve">Programas de Pós-graduação da Uerj envolvidos/beneficiados </t>
  </si>
  <si>
    <t xml:space="preserve">APRESENTAÇAO DE  PRÉ-PROPOSTAS PARA INTEGRAR O BANCO DE PROPOSTAS  DA PR2, VISANDO A PARTICIPAÇÃO EM  EDITAIS INSTITUCIONAIS DE APOIO À EXPANSÃO E A RECUPERAÇÃO DE INFRAESTRUTURAS MULTIUSUÁRIAS DE PESQUISA (exemplos:  aquisição e (ou) manutenção de equipamentos de caráter multiusuário e multiunidades de pequeno, médio e grande porte, pequenas obras de adequação laboratorial). </t>
  </si>
  <si>
    <t xml:space="preserve">Demais Serv. Terceiros Pessoa Jurídica </t>
  </si>
  <si>
    <r>
      <t xml:space="preserve">JUSTIFICATIVA 
</t>
    </r>
    <r>
      <rPr>
        <i/>
        <sz val="9"/>
        <color theme="1"/>
        <rFont val="Calibri"/>
        <family val="2"/>
        <scheme val="minor"/>
      </rPr>
      <t xml:space="preserve"> PERTINÊNCIA DO PEDIDO
até 250 caracteres</t>
    </r>
  </si>
  <si>
    <t>Título do Projeto (até 100 caracteres)</t>
  </si>
  <si>
    <t>COORDENADORIA DE GESTÃO DE PESQUISAS INSTITUCIONAIS - COGEPI</t>
  </si>
  <si>
    <t>É UDT?
(S/N)</t>
  </si>
  <si>
    <r>
      <t xml:space="preserve">POSSUI CADASTRO NO PROGEMULTI/UERJ?
</t>
    </r>
    <r>
      <rPr>
        <b/>
        <sz val="9"/>
        <color rgb="FFFF0000"/>
        <rFont val="Calibri"/>
        <family val="2"/>
        <scheme val="minor"/>
      </rPr>
      <t xml:space="preserve">No caso de EQUIPAMENTO JÁ INSTALADO
</t>
    </r>
    <r>
      <rPr>
        <b/>
        <sz val="9"/>
        <rFont val="Calibri"/>
        <family val="2"/>
        <scheme val="minor"/>
      </rPr>
      <t>(S/N)</t>
    </r>
  </si>
  <si>
    <r>
      <t xml:space="preserve">POSSUI CADASTRO NO PNIPE/MCTI?
</t>
    </r>
    <r>
      <rPr>
        <b/>
        <sz val="9"/>
        <color rgb="FFFF0000"/>
        <rFont val="Calibri"/>
        <family val="2"/>
        <scheme val="minor"/>
      </rPr>
      <t xml:space="preserve">No caso de EQUIPAMENTO JÁ INSTALADO
</t>
    </r>
    <r>
      <rPr>
        <b/>
        <sz val="9"/>
        <rFont val="Calibri"/>
        <family val="2"/>
        <scheme val="minor"/>
      </rPr>
      <t>(inserir link do equip. na PNIPE)</t>
    </r>
  </si>
  <si>
    <r>
      <t xml:space="preserve">LABORATÓRIO(S) VINCULADO(S) - LOCAL DE INSTALAÇÃO DO ITEM ADQUIRIDO/EXISTENTE 
</t>
    </r>
    <r>
      <rPr>
        <sz val="9"/>
        <color theme="1"/>
        <rFont val="Calibri"/>
        <family val="2"/>
        <scheme val="minor"/>
      </rPr>
      <t>(NOME COMPLETO/SIGLA)</t>
    </r>
  </si>
  <si>
    <t>Página(s) web do(s) laboratório(s) beneficiado(s) - INCLUIR LINHAS, CASO NECESSÁRIO</t>
  </si>
  <si>
    <r>
      <t>Resultados e Impactos</t>
    </r>
    <r>
      <rPr>
        <sz val="10"/>
        <color rgb="FF000000"/>
        <rFont val="Arial"/>
        <family val="2"/>
      </rPr>
      <t> </t>
    </r>
    <r>
      <rPr>
        <b/>
        <sz val="10"/>
        <color rgb="FF000000"/>
        <rFont val="Arial"/>
        <family val="2"/>
      </rPr>
      <t>Esperados:</t>
    </r>
    <r>
      <rPr>
        <sz val="10"/>
        <color rgb="FF000000"/>
        <rFont val="Arial"/>
        <family val="2"/>
      </rPr>
      <t> indicar os impactos esperados de caráter científico, tecnológico, econômico, social e ambiental </t>
    </r>
    <r>
      <rPr>
        <sz val="10"/>
        <color rgb="FF000000"/>
        <rFont val="Tahoma"/>
        <family val="2"/>
      </rPr>
      <t>decorrentes do desenvolvimento das atividades de pesquisa e/ou pós-graduação associadas aos equipamentos de pesquisa solicitados</t>
    </r>
    <r>
      <rPr>
        <sz val="10"/>
        <color rgb="FF000000"/>
        <rFont val="Arial"/>
        <family val="2"/>
      </rPr>
      <t xml:space="preserve">. </t>
    </r>
  </si>
  <si>
    <r>
      <rPr>
        <b/>
        <sz val="10"/>
        <color theme="1"/>
        <rFont val="Cambria"/>
        <family val="1"/>
        <scheme val="major"/>
      </rPr>
      <t>Objetivos</t>
    </r>
    <r>
      <rPr>
        <sz val="10"/>
        <color theme="1"/>
        <rFont val="Cambria"/>
        <family val="1"/>
        <scheme val="major"/>
      </rPr>
      <t xml:space="preserve">  - explicitar os objetivos do projeto;  justificando sua relevância (seja pela limitação existente, seja pelo impacto). Resumir em até 500 caracteres</t>
    </r>
  </si>
  <si>
    <t>Link do currículo lattes</t>
  </si>
  <si>
    <t>Área(s) Temática(s) principal(is) -CONFORME TABELA DO CNPq</t>
  </si>
  <si>
    <t>COORDENADORIA DE GESTÃO DE PESQUISAS INSTITUCIONAIS - BANCO DE PROPOSTAS 2025/2026 
FORMULÁRIO PARA APRESENTAÇÃO DE PROPOSTA</t>
  </si>
  <si>
    <t>O quadro abaixo será preenchido automaticamente a partir do preenchimento da aba "Orçamento".</t>
  </si>
  <si>
    <t>NÚMERO DO NÍVEL 04 DA ÁREA DE CONHECIMENTO CONFORME TABELA DO CNPq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</si>
</sst>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  <numFmt numFmtId="165" formatCode="0.0000"/>
    <numFmt numFmtId="166" formatCode="&quot;R$&quot;\ #,##0.00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u/>
      <sz val="11"/>
      <color theme="2" tint="-0.89999084444715716"/>
      <name val="Calibri"/>
      <family val="2"/>
      <scheme val="minor"/>
    </font>
    <font>
      <b/>
      <sz val="11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theme="1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22222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"/>
      <name val="Cambria"/>
      <family val="1"/>
      <scheme val="maj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b/>
      <sz val="16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 style="thin">
        <color theme="0"/>
      </bottom>
      <diagonal/>
    </border>
    <border>
      <left style="medium">
        <color theme="3" tint="-0.24994659260841701"/>
      </left>
      <right/>
      <top style="thin">
        <color theme="0"/>
      </top>
      <bottom style="medium">
        <color theme="3" tint="-0.24994659260841701"/>
      </bottom>
      <diagonal/>
    </border>
    <border>
      <left/>
      <right/>
      <top style="thin">
        <color theme="0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0"/>
      </top>
      <bottom style="medium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3" tint="-0.2499465926084170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9" fillId="0" borderId="0"/>
    <xf numFmtId="44" fontId="5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25" fillId="0" borderId="1" xfId="1" applyFont="1" applyFill="1" applyBorder="1" applyAlignment="1" applyProtection="1">
      <alignment horizontal="center" vertical="center" wrapText="1"/>
      <protection locked="0"/>
    </xf>
    <xf numFmtId="2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2" applyFont="1" applyFill="1" applyBorder="1" applyAlignment="1" applyProtection="1">
      <alignment horizontal="left" vertical="center" wrapText="1"/>
      <protection locked="0"/>
    </xf>
    <xf numFmtId="0" fontId="25" fillId="0" borderId="2" xfId="1" applyFont="1" applyFill="1" applyBorder="1" applyAlignment="1" applyProtection="1">
      <alignment horizontal="center" vertical="center" wrapText="1"/>
      <protection locked="0"/>
    </xf>
    <xf numFmtId="0" fontId="25" fillId="0" borderId="2" xfId="1" applyFont="1" applyFill="1" applyBorder="1" applyAlignment="1" applyProtection="1">
      <alignment vertical="center" wrapText="1"/>
      <protection locked="0"/>
    </xf>
    <xf numFmtId="0" fontId="26" fillId="0" borderId="2" xfId="2" applyFont="1" applyFill="1" applyBorder="1" applyAlignment="1" applyProtection="1">
      <alignment horizontal="left" vertical="center" wrapText="1"/>
      <protection locked="0"/>
    </xf>
    <xf numFmtId="0" fontId="0" fillId="5" borderId="0" xfId="0" applyFill="1" applyAlignment="1" applyProtection="1">
      <alignment wrapText="1"/>
      <protection locked="0"/>
    </xf>
    <xf numFmtId="0" fontId="17" fillId="0" borderId="0" xfId="1" applyFont="1" applyProtection="1">
      <protection locked="0"/>
    </xf>
    <xf numFmtId="0" fontId="2" fillId="0" borderId="0" xfId="1" applyProtection="1">
      <protection locked="0"/>
    </xf>
    <xf numFmtId="0" fontId="17" fillId="0" borderId="0" xfId="1" applyFont="1" applyAlignment="1" applyProtection="1">
      <alignment wrapText="1"/>
      <protection locked="0"/>
    </xf>
    <xf numFmtId="0" fontId="2" fillId="0" borderId="0" xfId="1" applyAlignment="1" applyProtection="1">
      <protection locked="0"/>
    </xf>
    <xf numFmtId="0" fontId="2" fillId="0" borderId="0" xfId="1" applyAlignment="1" applyProtection="1">
      <alignment wrapText="1"/>
      <protection locked="0"/>
    </xf>
    <xf numFmtId="0" fontId="19" fillId="0" borderId="1" xfId="1" applyFont="1" applyFill="1" applyBorder="1" applyAlignment="1" applyProtection="1">
      <alignment horizontal="justify" vertical="center"/>
      <protection locked="0"/>
    </xf>
    <xf numFmtId="0" fontId="2" fillId="0" borderId="0" xfId="1" applyFill="1" applyProtection="1">
      <protection locked="0"/>
    </xf>
    <xf numFmtId="0" fontId="20" fillId="0" borderId="3" xfId="1" applyFont="1" applyFill="1" applyBorder="1" applyAlignment="1" applyProtection="1">
      <alignment vertical="center"/>
      <protection locked="0"/>
    </xf>
    <xf numFmtId="0" fontId="2" fillId="3" borderId="0" xfId="1" applyFill="1" applyProtection="1">
      <protection locked="0"/>
    </xf>
    <xf numFmtId="0" fontId="23" fillId="0" borderId="0" xfId="1" applyFont="1" applyAlignment="1" applyProtection="1">
      <alignment horizontal="left" vertical="top"/>
      <protection locked="0"/>
    </xf>
    <xf numFmtId="0" fontId="23" fillId="0" borderId="0" xfId="1" applyFont="1" applyAlignment="1" applyProtection="1">
      <alignment horizontal="center"/>
      <protection locked="0"/>
    </xf>
    <xf numFmtId="0" fontId="24" fillId="0" borderId="0" xfId="1" applyFo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21" fillId="0" borderId="1" xfId="0" applyFont="1" applyBorder="1" applyAlignment="1" applyProtection="1">
      <alignment wrapText="1"/>
      <protection locked="0"/>
    </xf>
    <xf numFmtId="0" fontId="22" fillId="3" borderId="1" xfId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18" applyBorder="1" applyAlignment="1" applyProtection="1">
      <alignment horizontal="center" wrapText="1"/>
      <protection locked="0"/>
    </xf>
    <xf numFmtId="164" fontId="4" fillId="0" borderId="2" xfId="2" applyNumberFormat="1" applyFont="1" applyFill="1" applyBorder="1" applyAlignment="1" applyProtection="1">
      <alignment horizontal="right" vertical="center" wrapText="1"/>
    </xf>
    <xf numFmtId="164" fontId="4" fillId="0" borderId="1" xfId="2" applyNumberFormat="1" applyFont="1" applyFill="1" applyBorder="1" applyAlignment="1" applyProtection="1">
      <alignment horizontal="right" vertical="center" wrapText="1"/>
    </xf>
    <xf numFmtId="164" fontId="27" fillId="0" borderId="2" xfId="2" applyNumberFormat="1" applyFont="1" applyFill="1" applyBorder="1" applyAlignment="1" applyProtection="1">
      <alignment horizontal="right" vertical="center" wrapText="1"/>
    </xf>
    <xf numFmtId="164" fontId="27" fillId="0" borderId="1" xfId="2" applyNumberFormat="1" applyFont="1" applyFill="1" applyBorder="1" applyAlignment="1" applyProtection="1">
      <alignment horizontal="right" vertical="center" wrapText="1"/>
    </xf>
    <xf numFmtId="0" fontId="19" fillId="0" borderId="1" xfId="1" applyFont="1" applyFill="1" applyBorder="1" applyAlignment="1" applyProtection="1">
      <alignment horizontal="left" vertical="center" wrapText="1"/>
      <protection locked="0"/>
    </xf>
    <xf numFmtId="0" fontId="19" fillId="0" borderId="1" xfId="1" applyFont="1" applyFill="1" applyBorder="1" applyAlignment="1" applyProtection="1">
      <alignment horizontal="justify" vertical="center" wrapText="1"/>
      <protection locked="0"/>
    </xf>
    <xf numFmtId="0" fontId="2" fillId="0" borderId="0" xfId="1" applyFill="1" applyAlignment="1" applyProtection="1">
      <alignment wrapText="1"/>
      <protection locked="0"/>
    </xf>
    <xf numFmtId="0" fontId="19" fillId="0" borderId="1" xfId="1" applyFont="1" applyFill="1" applyBorder="1" applyAlignment="1" applyProtection="1">
      <alignment vertical="center" wrapText="1"/>
      <protection locked="0"/>
    </xf>
    <xf numFmtId="0" fontId="20" fillId="0" borderId="1" xfId="1" applyFont="1" applyFill="1" applyBorder="1" applyAlignment="1" applyProtection="1">
      <alignment vertical="center"/>
      <protection locked="0"/>
    </xf>
    <xf numFmtId="0" fontId="20" fillId="0" borderId="1" xfId="1" applyFont="1" applyFill="1" applyBorder="1" applyAlignment="1" applyProtection="1">
      <alignment wrapText="1"/>
      <protection locked="0"/>
    </xf>
    <xf numFmtId="0" fontId="19" fillId="0" borderId="1" xfId="1" applyFont="1" applyFill="1" applyBorder="1" applyAlignment="1" applyProtection="1">
      <alignment wrapText="1"/>
      <protection locked="0"/>
    </xf>
    <xf numFmtId="0" fontId="20" fillId="0" borderId="3" xfId="1" applyFont="1" applyFill="1" applyBorder="1" applyAlignment="1" applyProtection="1">
      <alignment vertical="center" wrapText="1"/>
      <protection locked="0"/>
    </xf>
    <xf numFmtId="0" fontId="19" fillId="0" borderId="3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Alignment="1">
      <alignment vertical="center" wrapText="1"/>
    </xf>
    <xf numFmtId="0" fontId="20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0" xfId="1" applyFill="1" applyAlignment="1" applyProtection="1">
      <alignment vertical="center"/>
      <protection locked="0"/>
    </xf>
    <xf numFmtId="0" fontId="2" fillId="0" borderId="1" xfId="1" applyFill="1" applyBorder="1" applyAlignment="1" applyProtection="1">
      <alignment wrapText="1"/>
      <protection locked="0"/>
    </xf>
    <xf numFmtId="0" fontId="35" fillId="0" borderId="0" xfId="1" applyFont="1" applyFill="1" applyProtection="1">
      <protection locked="0"/>
    </xf>
    <xf numFmtId="0" fontId="36" fillId="0" borderId="0" xfId="1" applyFont="1" applyFill="1" applyProtection="1">
      <protection locked="0"/>
    </xf>
    <xf numFmtId="0" fontId="17" fillId="0" borderId="0" xfId="1" applyFont="1" applyFill="1" applyProtection="1">
      <protection locked="0"/>
    </xf>
    <xf numFmtId="0" fontId="20" fillId="0" borderId="1" xfId="1" applyFont="1" applyFill="1" applyBorder="1" applyAlignment="1" applyProtection="1">
      <alignment horizontal="left" vertical="center" wrapText="1"/>
      <protection locked="0"/>
    </xf>
    <xf numFmtId="166" fontId="20" fillId="0" borderId="1" xfId="2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left"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31" fillId="6" borderId="8" xfId="0" applyFont="1" applyFill="1" applyBorder="1" applyAlignment="1" applyProtection="1">
      <alignment horizontal="center" wrapText="1"/>
      <protection locked="0"/>
    </xf>
    <xf numFmtId="165" fontId="31" fillId="6" borderId="4" xfId="17" applyNumberFormat="1" applyFont="1" applyFill="1" applyBorder="1" applyAlignment="1" applyProtection="1">
      <alignment horizontal="center" wrapText="1"/>
      <protection locked="0"/>
    </xf>
    <xf numFmtId="14" fontId="31" fillId="6" borderId="9" xfId="0" applyNumberFormat="1" applyFont="1" applyFill="1" applyBorder="1" applyAlignment="1" applyProtection="1">
      <alignment horizontal="center" wrapText="1"/>
      <protection locked="0"/>
    </xf>
    <xf numFmtId="0" fontId="39" fillId="6" borderId="23" xfId="0" applyFont="1" applyFill="1" applyBorder="1" applyAlignment="1" applyProtection="1">
      <alignment horizontal="right" wrapText="1"/>
      <protection locked="0"/>
    </xf>
    <xf numFmtId="165" fontId="39" fillId="6" borderId="24" xfId="17" applyNumberFormat="1" applyFont="1" applyFill="1" applyBorder="1" applyAlignment="1" applyProtection="1">
      <alignment horizontal="center" wrapText="1"/>
      <protection locked="0"/>
    </xf>
    <xf numFmtId="14" fontId="39" fillId="6" borderId="25" xfId="0" applyNumberFormat="1" applyFont="1" applyFill="1" applyBorder="1" applyAlignment="1" applyProtection="1">
      <alignment horizontal="center" wrapText="1"/>
      <protection locked="0"/>
    </xf>
    <xf numFmtId="0" fontId="39" fillId="6" borderId="8" xfId="0" applyFont="1" applyFill="1" applyBorder="1" applyAlignment="1" applyProtection="1">
      <alignment horizontal="right" wrapText="1"/>
      <protection locked="0"/>
    </xf>
    <xf numFmtId="165" fontId="39" fillId="6" borderId="4" xfId="17" applyNumberFormat="1" applyFont="1" applyFill="1" applyBorder="1" applyAlignment="1" applyProtection="1">
      <alignment horizontal="center" wrapText="1"/>
      <protection locked="0"/>
    </xf>
    <xf numFmtId="14" fontId="39" fillId="6" borderId="9" xfId="0" applyNumberFormat="1" applyFont="1" applyFill="1" applyBorder="1" applyAlignment="1" applyProtection="1">
      <alignment horizontal="center" wrapText="1"/>
      <protection locked="0"/>
    </xf>
    <xf numFmtId="0" fontId="20" fillId="0" borderId="1" xfId="1" applyFont="1" applyFill="1" applyBorder="1" applyAlignment="1" applyProtection="1">
      <alignment vertical="center" wrapText="1"/>
      <protection locked="0"/>
    </xf>
    <xf numFmtId="0" fontId="20" fillId="0" borderId="1" xfId="1" applyFont="1" applyFill="1" applyBorder="1" applyAlignment="1" applyProtection="1">
      <alignment horizontal="right" wrapText="1"/>
      <protection locked="0"/>
    </xf>
    <xf numFmtId="0" fontId="17" fillId="0" borderId="0" xfId="1" applyFont="1" applyFill="1" applyBorder="1" applyAlignment="1" applyProtection="1">
      <alignment horizontal="center"/>
      <protection locked="0"/>
    </xf>
    <xf numFmtId="0" fontId="18" fillId="0" borderId="26" xfId="1" applyFont="1" applyFill="1" applyBorder="1" applyAlignment="1" applyProtection="1">
      <alignment horizontal="left" wrapText="1"/>
      <protection locked="0"/>
    </xf>
    <xf numFmtId="0" fontId="17" fillId="0" borderId="27" xfId="1" applyFont="1" applyFill="1" applyBorder="1" applyAlignment="1" applyProtection="1">
      <alignment horizontal="left" wrapText="1"/>
      <protection locked="0"/>
    </xf>
    <xf numFmtId="0" fontId="17" fillId="0" borderId="17" xfId="1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17" fillId="0" borderId="0" xfId="0" applyFont="1" applyFill="1" applyBorder="1" applyAlignment="1" applyProtection="1">
      <alignment horizontal="center" wrapText="1"/>
      <protection locked="0"/>
    </xf>
    <xf numFmtId="0" fontId="17" fillId="0" borderId="0" xfId="1" applyFont="1" applyFill="1" applyBorder="1" applyAlignment="1" applyProtection="1">
      <alignment horizontal="center" wrapText="1"/>
      <protection locked="0"/>
    </xf>
    <xf numFmtId="0" fontId="42" fillId="6" borderId="5" xfId="0" applyFont="1" applyFill="1" applyBorder="1" applyAlignment="1" applyProtection="1">
      <alignment horizontal="center" wrapText="1"/>
      <protection locked="0"/>
    </xf>
    <xf numFmtId="0" fontId="42" fillId="6" borderId="6" xfId="0" applyFont="1" applyFill="1" applyBorder="1" applyAlignment="1" applyProtection="1">
      <alignment horizontal="center" wrapText="1"/>
      <protection locked="0"/>
    </xf>
    <xf numFmtId="0" fontId="42" fillId="6" borderId="7" xfId="0" applyFont="1" applyFill="1" applyBorder="1" applyAlignment="1" applyProtection="1">
      <alignment horizontal="center" wrapText="1"/>
      <protection locked="0"/>
    </xf>
    <xf numFmtId="9" fontId="43" fillId="6" borderId="10" xfId="4" applyFont="1" applyFill="1" applyBorder="1" applyAlignment="1" applyProtection="1">
      <alignment horizontal="center" wrapText="1"/>
      <protection locked="0"/>
    </xf>
    <xf numFmtId="9" fontId="43" fillId="6" borderId="11" xfId="4" applyFont="1" applyFill="1" applyBorder="1" applyAlignment="1" applyProtection="1">
      <alignment horizontal="center" wrapText="1"/>
      <protection locked="0"/>
    </xf>
    <xf numFmtId="9" fontId="43" fillId="6" borderId="12" xfId="4" applyFont="1" applyFill="1" applyBorder="1" applyAlignment="1" applyProtection="1">
      <alignment horizont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19" xfId="18" applyBorder="1" applyAlignment="1" applyProtection="1">
      <alignment horizontal="center" wrapText="1"/>
      <protection locked="0"/>
    </xf>
    <xf numFmtId="0" fontId="8" fillId="0" borderId="0" xfId="18" applyBorder="1" applyAlignment="1" applyProtection="1">
      <alignment horizontal="center" wrapText="1"/>
      <protection locked="0"/>
    </xf>
    <xf numFmtId="0" fontId="8" fillId="4" borderId="0" xfId="18" applyFill="1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center" wrapText="1"/>
      <protection locked="0"/>
    </xf>
  </cellXfs>
  <cellStyles count="21"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/>
    <cellStyle name="Hyperlink seguido" xfId="6" builtinId="9" hidden="1"/>
    <cellStyle name="Hyperlink seguido" xfId="8" builtinId="9" hidden="1"/>
    <cellStyle name="Hyperlink seguido" xfId="10" builtinId="9" hidden="1"/>
    <cellStyle name="Hyperlink seguido" xfId="12" builtinId="9" hidden="1"/>
    <cellStyle name="Hyperlink seguido" xfId="14" builtinId="9" hidden="1"/>
    <cellStyle name="Hyperlink seguido" xfId="16" builtinId="9" hidden="1"/>
    <cellStyle name="Moeda" xfId="20" builtinId="4"/>
    <cellStyle name="Normal" xfId="0" builtinId="0"/>
    <cellStyle name="Normal 2" xfId="1"/>
    <cellStyle name="Normal 3" xfId="19"/>
    <cellStyle name="Normal 4" xfId="2"/>
    <cellStyle name="Normal 9" xfId="3"/>
    <cellStyle name="Porcentagem" xfId="4" builtinId="5"/>
    <cellStyle name="Separador de milhares" xfId="17" builtinId="3"/>
  </cellStyles>
  <dxfs count="1"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99"/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4.bcb.gov.br/pec/taxas/port/ptaxnpesq.asp?id=txcotac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A14" sqref="A14"/>
    </sheetView>
  </sheetViews>
  <sheetFormatPr defaultRowHeight="15"/>
  <cols>
    <col min="1" max="1" width="48.42578125" style="11" customWidth="1"/>
    <col min="2" max="2" width="107.140625" style="11" customWidth="1"/>
    <col min="3" max="256" width="9.140625" style="11"/>
    <col min="257" max="257" width="48.42578125" style="11" customWidth="1"/>
    <col min="258" max="258" width="107.140625" style="11" customWidth="1"/>
    <col min="259" max="512" width="9.140625" style="11"/>
    <col min="513" max="513" width="48.42578125" style="11" customWidth="1"/>
    <col min="514" max="514" width="107.140625" style="11" customWidth="1"/>
    <col min="515" max="768" width="9.140625" style="11"/>
    <col min="769" max="769" width="48.42578125" style="11" customWidth="1"/>
    <col min="770" max="770" width="107.140625" style="11" customWidth="1"/>
    <col min="771" max="1024" width="9.140625" style="11"/>
    <col min="1025" max="1025" width="48.42578125" style="11" customWidth="1"/>
    <col min="1026" max="1026" width="107.140625" style="11" customWidth="1"/>
    <col min="1027" max="1280" width="9.140625" style="11"/>
    <col min="1281" max="1281" width="48.42578125" style="11" customWidth="1"/>
    <col min="1282" max="1282" width="107.140625" style="11" customWidth="1"/>
    <col min="1283" max="1536" width="9.140625" style="11"/>
    <col min="1537" max="1537" width="48.42578125" style="11" customWidth="1"/>
    <col min="1538" max="1538" width="107.140625" style="11" customWidth="1"/>
    <col min="1539" max="1792" width="9.140625" style="11"/>
    <col min="1793" max="1793" width="48.42578125" style="11" customWidth="1"/>
    <col min="1794" max="1794" width="107.140625" style="11" customWidth="1"/>
    <col min="1795" max="2048" width="9.140625" style="11"/>
    <col min="2049" max="2049" width="48.42578125" style="11" customWidth="1"/>
    <col min="2050" max="2050" width="107.140625" style="11" customWidth="1"/>
    <col min="2051" max="2304" width="9.140625" style="11"/>
    <col min="2305" max="2305" width="48.42578125" style="11" customWidth="1"/>
    <col min="2306" max="2306" width="107.140625" style="11" customWidth="1"/>
    <col min="2307" max="2560" width="9.140625" style="11"/>
    <col min="2561" max="2561" width="48.42578125" style="11" customWidth="1"/>
    <col min="2562" max="2562" width="107.140625" style="11" customWidth="1"/>
    <col min="2563" max="2816" width="9.140625" style="11"/>
    <col min="2817" max="2817" width="48.42578125" style="11" customWidth="1"/>
    <col min="2818" max="2818" width="107.140625" style="11" customWidth="1"/>
    <col min="2819" max="3072" width="9.140625" style="11"/>
    <col min="3073" max="3073" width="48.42578125" style="11" customWidth="1"/>
    <col min="3074" max="3074" width="107.140625" style="11" customWidth="1"/>
    <col min="3075" max="3328" width="9.140625" style="11"/>
    <col min="3329" max="3329" width="48.42578125" style="11" customWidth="1"/>
    <col min="3330" max="3330" width="107.140625" style="11" customWidth="1"/>
    <col min="3331" max="3584" width="9.140625" style="11"/>
    <col min="3585" max="3585" width="48.42578125" style="11" customWidth="1"/>
    <col min="3586" max="3586" width="107.140625" style="11" customWidth="1"/>
    <col min="3587" max="3840" width="9.140625" style="11"/>
    <col min="3841" max="3841" width="48.42578125" style="11" customWidth="1"/>
    <col min="3842" max="3842" width="107.140625" style="11" customWidth="1"/>
    <col min="3843" max="4096" width="9.140625" style="11"/>
    <col min="4097" max="4097" width="48.42578125" style="11" customWidth="1"/>
    <col min="4098" max="4098" width="107.140625" style="11" customWidth="1"/>
    <col min="4099" max="4352" width="9.140625" style="11"/>
    <col min="4353" max="4353" width="48.42578125" style="11" customWidth="1"/>
    <col min="4354" max="4354" width="107.140625" style="11" customWidth="1"/>
    <col min="4355" max="4608" width="9.140625" style="11"/>
    <col min="4609" max="4609" width="48.42578125" style="11" customWidth="1"/>
    <col min="4610" max="4610" width="107.140625" style="11" customWidth="1"/>
    <col min="4611" max="4864" width="9.140625" style="11"/>
    <col min="4865" max="4865" width="48.42578125" style="11" customWidth="1"/>
    <col min="4866" max="4866" width="107.140625" style="11" customWidth="1"/>
    <col min="4867" max="5120" width="9.140625" style="11"/>
    <col min="5121" max="5121" width="48.42578125" style="11" customWidth="1"/>
    <col min="5122" max="5122" width="107.140625" style="11" customWidth="1"/>
    <col min="5123" max="5376" width="9.140625" style="11"/>
    <col min="5377" max="5377" width="48.42578125" style="11" customWidth="1"/>
    <col min="5378" max="5378" width="107.140625" style="11" customWidth="1"/>
    <col min="5379" max="5632" width="9.140625" style="11"/>
    <col min="5633" max="5633" width="48.42578125" style="11" customWidth="1"/>
    <col min="5634" max="5634" width="107.140625" style="11" customWidth="1"/>
    <col min="5635" max="5888" width="9.140625" style="11"/>
    <col min="5889" max="5889" width="48.42578125" style="11" customWidth="1"/>
    <col min="5890" max="5890" width="107.140625" style="11" customWidth="1"/>
    <col min="5891" max="6144" width="9.140625" style="11"/>
    <col min="6145" max="6145" width="48.42578125" style="11" customWidth="1"/>
    <col min="6146" max="6146" width="107.140625" style="11" customWidth="1"/>
    <col min="6147" max="6400" width="9.140625" style="11"/>
    <col min="6401" max="6401" width="48.42578125" style="11" customWidth="1"/>
    <col min="6402" max="6402" width="107.140625" style="11" customWidth="1"/>
    <col min="6403" max="6656" width="9.140625" style="11"/>
    <col min="6657" max="6657" width="48.42578125" style="11" customWidth="1"/>
    <col min="6658" max="6658" width="107.140625" style="11" customWidth="1"/>
    <col min="6659" max="6912" width="9.140625" style="11"/>
    <col min="6913" max="6913" width="48.42578125" style="11" customWidth="1"/>
    <col min="6914" max="6914" width="107.140625" style="11" customWidth="1"/>
    <col min="6915" max="7168" width="9.140625" style="11"/>
    <col min="7169" max="7169" width="48.42578125" style="11" customWidth="1"/>
    <col min="7170" max="7170" width="107.140625" style="11" customWidth="1"/>
    <col min="7171" max="7424" width="9.140625" style="11"/>
    <col min="7425" max="7425" width="48.42578125" style="11" customWidth="1"/>
    <col min="7426" max="7426" width="107.140625" style="11" customWidth="1"/>
    <col min="7427" max="7680" width="9.140625" style="11"/>
    <col min="7681" max="7681" width="48.42578125" style="11" customWidth="1"/>
    <col min="7682" max="7682" width="107.140625" style="11" customWidth="1"/>
    <col min="7683" max="7936" width="9.140625" style="11"/>
    <col min="7937" max="7937" width="48.42578125" style="11" customWidth="1"/>
    <col min="7938" max="7938" width="107.140625" style="11" customWidth="1"/>
    <col min="7939" max="8192" width="9.140625" style="11"/>
    <col min="8193" max="8193" width="48.42578125" style="11" customWidth="1"/>
    <col min="8194" max="8194" width="107.140625" style="11" customWidth="1"/>
    <col min="8195" max="8448" width="9.140625" style="11"/>
    <col min="8449" max="8449" width="48.42578125" style="11" customWidth="1"/>
    <col min="8450" max="8450" width="107.140625" style="11" customWidth="1"/>
    <col min="8451" max="8704" width="9.140625" style="11"/>
    <col min="8705" max="8705" width="48.42578125" style="11" customWidth="1"/>
    <col min="8706" max="8706" width="107.140625" style="11" customWidth="1"/>
    <col min="8707" max="8960" width="9.140625" style="11"/>
    <col min="8961" max="8961" width="48.42578125" style="11" customWidth="1"/>
    <col min="8962" max="8962" width="107.140625" style="11" customWidth="1"/>
    <col min="8963" max="9216" width="9.140625" style="11"/>
    <col min="9217" max="9217" width="48.42578125" style="11" customWidth="1"/>
    <col min="9218" max="9218" width="107.140625" style="11" customWidth="1"/>
    <col min="9219" max="9472" width="9.140625" style="11"/>
    <col min="9473" max="9473" width="48.42578125" style="11" customWidth="1"/>
    <col min="9474" max="9474" width="107.140625" style="11" customWidth="1"/>
    <col min="9475" max="9728" width="9.140625" style="11"/>
    <col min="9729" max="9729" width="48.42578125" style="11" customWidth="1"/>
    <col min="9730" max="9730" width="107.140625" style="11" customWidth="1"/>
    <col min="9731" max="9984" width="9.140625" style="11"/>
    <col min="9985" max="9985" width="48.42578125" style="11" customWidth="1"/>
    <col min="9986" max="9986" width="107.140625" style="11" customWidth="1"/>
    <col min="9987" max="10240" width="9.140625" style="11"/>
    <col min="10241" max="10241" width="48.42578125" style="11" customWidth="1"/>
    <col min="10242" max="10242" width="107.140625" style="11" customWidth="1"/>
    <col min="10243" max="10496" width="9.140625" style="11"/>
    <col min="10497" max="10497" width="48.42578125" style="11" customWidth="1"/>
    <col min="10498" max="10498" width="107.140625" style="11" customWidth="1"/>
    <col min="10499" max="10752" width="9.140625" style="11"/>
    <col min="10753" max="10753" width="48.42578125" style="11" customWidth="1"/>
    <col min="10754" max="10754" width="107.140625" style="11" customWidth="1"/>
    <col min="10755" max="11008" width="9.140625" style="11"/>
    <col min="11009" max="11009" width="48.42578125" style="11" customWidth="1"/>
    <col min="11010" max="11010" width="107.140625" style="11" customWidth="1"/>
    <col min="11011" max="11264" width="9.140625" style="11"/>
    <col min="11265" max="11265" width="48.42578125" style="11" customWidth="1"/>
    <col min="11266" max="11266" width="107.140625" style="11" customWidth="1"/>
    <col min="11267" max="11520" width="9.140625" style="11"/>
    <col min="11521" max="11521" width="48.42578125" style="11" customWidth="1"/>
    <col min="11522" max="11522" width="107.140625" style="11" customWidth="1"/>
    <col min="11523" max="11776" width="9.140625" style="11"/>
    <col min="11777" max="11777" width="48.42578125" style="11" customWidth="1"/>
    <col min="11778" max="11778" width="107.140625" style="11" customWidth="1"/>
    <col min="11779" max="12032" width="9.140625" style="11"/>
    <col min="12033" max="12033" width="48.42578125" style="11" customWidth="1"/>
    <col min="12034" max="12034" width="107.140625" style="11" customWidth="1"/>
    <col min="12035" max="12288" width="9.140625" style="11"/>
    <col min="12289" max="12289" width="48.42578125" style="11" customWidth="1"/>
    <col min="12290" max="12290" width="107.140625" style="11" customWidth="1"/>
    <col min="12291" max="12544" width="9.140625" style="11"/>
    <col min="12545" max="12545" width="48.42578125" style="11" customWidth="1"/>
    <col min="12546" max="12546" width="107.140625" style="11" customWidth="1"/>
    <col min="12547" max="12800" width="9.140625" style="11"/>
    <col min="12801" max="12801" width="48.42578125" style="11" customWidth="1"/>
    <col min="12802" max="12802" width="107.140625" style="11" customWidth="1"/>
    <col min="12803" max="13056" width="9.140625" style="11"/>
    <col min="13057" max="13057" width="48.42578125" style="11" customWidth="1"/>
    <col min="13058" max="13058" width="107.140625" style="11" customWidth="1"/>
    <col min="13059" max="13312" width="9.140625" style="11"/>
    <col min="13313" max="13313" width="48.42578125" style="11" customWidth="1"/>
    <col min="13314" max="13314" width="107.140625" style="11" customWidth="1"/>
    <col min="13315" max="13568" width="9.140625" style="11"/>
    <col min="13569" max="13569" width="48.42578125" style="11" customWidth="1"/>
    <col min="13570" max="13570" width="107.140625" style="11" customWidth="1"/>
    <col min="13571" max="13824" width="9.140625" style="11"/>
    <col min="13825" max="13825" width="48.42578125" style="11" customWidth="1"/>
    <col min="13826" max="13826" width="107.140625" style="11" customWidth="1"/>
    <col min="13827" max="14080" width="9.140625" style="11"/>
    <col min="14081" max="14081" width="48.42578125" style="11" customWidth="1"/>
    <col min="14082" max="14082" width="107.140625" style="11" customWidth="1"/>
    <col min="14083" max="14336" width="9.140625" style="11"/>
    <col min="14337" max="14337" width="48.42578125" style="11" customWidth="1"/>
    <col min="14338" max="14338" width="107.140625" style="11" customWidth="1"/>
    <col min="14339" max="14592" width="9.140625" style="11"/>
    <col min="14593" max="14593" width="48.42578125" style="11" customWidth="1"/>
    <col min="14594" max="14594" width="107.140625" style="11" customWidth="1"/>
    <col min="14595" max="14848" width="9.140625" style="11"/>
    <col min="14849" max="14849" width="48.42578125" style="11" customWidth="1"/>
    <col min="14850" max="14850" width="107.140625" style="11" customWidth="1"/>
    <col min="14851" max="15104" width="9.140625" style="11"/>
    <col min="15105" max="15105" width="48.42578125" style="11" customWidth="1"/>
    <col min="15106" max="15106" width="107.140625" style="11" customWidth="1"/>
    <col min="15107" max="15360" width="9.140625" style="11"/>
    <col min="15361" max="15361" width="48.42578125" style="11" customWidth="1"/>
    <col min="15362" max="15362" width="107.140625" style="11" customWidth="1"/>
    <col min="15363" max="15616" width="9.140625" style="11"/>
    <col min="15617" max="15617" width="48.42578125" style="11" customWidth="1"/>
    <col min="15618" max="15618" width="107.140625" style="11" customWidth="1"/>
    <col min="15619" max="15872" width="9.140625" style="11"/>
    <col min="15873" max="15873" width="48.42578125" style="11" customWidth="1"/>
    <col min="15874" max="15874" width="107.140625" style="11" customWidth="1"/>
    <col min="15875" max="16128" width="9.140625" style="11"/>
    <col min="16129" max="16129" width="48.42578125" style="11" customWidth="1"/>
    <col min="16130" max="16130" width="107.140625" style="11" customWidth="1"/>
    <col min="16131" max="16384" width="9.140625" style="11"/>
  </cols>
  <sheetData>
    <row r="1" spans="1:10">
      <c r="A1" s="66" t="s">
        <v>7</v>
      </c>
      <c r="B1" s="66"/>
      <c r="C1" s="10"/>
      <c r="D1" s="10"/>
      <c r="E1" s="10"/>
      <c r="F1" s="10"/>
      <c r="G1" s="10"/>
    </row>
    <row r="2" spans="1:10" s="13" customFormat="1" ht="15" customHeight="1">
      <c r="A2" s="66" t="s">
        <v>23</v>
      </c>
      <c r="B2" s="66"/>
      <c r="C2" s="12"/>
      <c r="D2" s="12"/>
      <c r="E2" s="12"/>
      <c r="F2" s="12"/>
      <c r="G2" s="12"/>
    </row>
    <row r="3" spans="1:10" s="13" customFormat="1" ht="42" customHeight="1" thickBot="1">
      <c r="A3" s="69" t="s">
        <v>64</v>
      </c>
      <c r="B3" s="69"/>
      <c r="C3" s="12"/>
      <c r="D3" s="12"/>
      <c r="E3" s="12"/>
      <c r="F3" s="12"/>
      <c r="G3" s="12"/>
    </row>
    <row r="4" spans="1:10" ht="58.5" customHeight="1">
      <c r="A4" s="67" t="s">
        <v>50</v>
      </c>
      <c r="B4" s="68"/>
      <c r="C4" s="10"/>
      <c r="D4" s="10"/>
      <c r="E4" s="10"/>
      <c r="F4" s="10"/>
      <c r="G4" s="10"/>
    </row>
    <row r="5" spans="1:10">
      <c r="A5" s="32" t="s">
        <v>24</v>
      </c>
      <c r="B5" s="43"/>
      <c r="C5" s="14"/>
      <c r="D5" s="14"/>
      <c r="E5" s="14"/>
      <c r="F5" s="14"/>
      <c r="G5" s="14"/>
      <c r="H5" s="14"/>
      <c r="I5" s="14"/>
      <c r="J5" s="14"/>
    </row>
    <row r="6" spans="1:10">
      <c r="A6" s="32" t="s">
        <v>62</v>
      </c>
      <c r="B6" s="33"/>
      <c r="C6" s="14"/>
      <c r="D6" s="14"/>
      <c r="E6" s="14"/>
      <c r="F6" s="14"/>
      <c r="G6" s="14"/>
      <c r="H6" s="14"/>
      <c r="I6" s="14"/>
      <c r="J6" s="14"/>
    </row>
    <row r="7" spans="1:10">
      <c r="A7" s="32" t="s">
        <v>25</v>
      </c>
      <c r="B7" s="34"/>
      <c r="C7" s="14"/>
      <c r="D7" s="14"/>
      <c r="E7" s="14"/>
      <c r="F7" s="14"/>
    </row>
    <row r="8" spans="1:10">
      <c r="A8" s="32" t="s">
        <v>26</v>
      </c>
      <c r="B8" s="34"/>
      <c r="C8" s="14"/>
      <c r="D8" s="14"/>
      <c r="E8" s="14"/>
      <c r="F8" s="14"/>
      <c r="G8" s="14"/>
    </row>
    <row r="9" spans="1:10">
      <c r="A9" s="32" t="s">
        <v>27</v>
      </c>
      <c r="B9" s="34"/>
    </row>
    <row r="10" spans="1:10">
      <c r="A10" s="35"/>
      <c r="B10" s="65"/>
    </row>
    <row r="11" spans="1:10">
      <c r="A11" s="32" t="s">
        <v>53</v>
      </c>
      <c r="B11" s="36"/>
    </row>
    <row r="12" spans="1:10">
      <c r="A12" s="35"/>
      <c r="B12" s="36"/>
    </row>
    <row r="13" spans="1:10" ht="25.5">
      <c r="A13" s="15" t="s">
        <v>63</v>
      </c>
      <c r="B13" s="37"/>
    </row>
    <row r="14" spans="1:10" ht="25.5">
      <c r="A14" s="64" t="s">
        <v>66</v>
      </c>
      <c r="B14" s="36"/>
    </row>
    <row r="15" spans="1:10">
      <c r="A15" s="15" t="s">
        <v>29</v>
      </c>
      <c r="B15" s="36"/>
    </row>
    <row r="16" spans="1:10" s="16" customFormat="1">
      <c r="A16" s="15"/>
      <c r="B16" s="36"/>
    </row>
    <row r="17" spans="1:2" ht="31.5" customHeight="1">
      <c r="A17" s="31" t="s">
        <v>49</v>
      </c>
      <c r="B17" s="36"/>
    </row>
    <row r="18" spans="1:2" s="16" customFormat="1">
      <c r="A18" s="31"/>
      <c r="B18" s="36"/>
    </row>
    <row r="19" spans="1:2">
      <c r="A19" s="35" t="s">
        <v>28</v>
      </c>
      <c r="B19" s="36"/>
    </row>
    <row r="20" spans="1:2" ht="25.5" customHeight="1">
      <c r="A20" s="38" t="s">
        <v>59</v>
      </c>
      <c r="B20" s="36"/>
    </row>
    <row r="21" spans="1:2">
      <c r="A21" s="17" t="s">
        <v>37</v>
      </c>
      <c r="B21" s="36"/>
    </row>
    <row r="22" spans="1:2" ht="25.5">
      <c r="A22" s="38" t="s">
        <v>42</v>
      </c>
      <c r="B22" s="36" t="s">
        <v>43</v>
      </c>
    </row>
    <row r="23" spans="1:2">
      <c r="A23" s="17"/>
      <c r="B23" s="36"/>
    </row>
    <row r="24" spans="1:2" ht="38.25">
      <c r="A24" s="39" t="s">
        <v>61</v>
      </c>
      <c r="B24" s="36"/>
    </row>
    <row r="25" spans="1:2" s="18" customFormat="1" ht="76.5">
      <c r="A25" s="40" t="s">
        <v>60</v>
      </c>
      <c r="B25" s="37"/>
    </row>
    <row r="26" spans="1:2" ht="38.25">
      <c r="A26" s="41" t="s">
        <v>44</v>
      </c>
      <c r="B26" s="36"/>
    </row>
    <row r="27" spans="1:2">
      <c r="A27" s="42"/>
      <c r="B27" s="43"/>
    </row>
    <row r="28" spans="1:2" ht="63.75">
      <c r="A28" s="41" t="s">
        <v>45</v>
      </c>
      <c r="B28" s="43"/>
    </row>
    <row r="29" spans="1:2" ht="25.5">
      <c r="A29" s="41" t="s">
        <v>41</v>
      </c>
      <c r="B29" s="43" t="s">
        <v>43</v>
      </c>
    </row>
    <row r="30" spans="1:2">
      <c r="A30" s="16"/>
      <c r="B30" s="16"/>
    </row>
    <row r="31" spans="1:2">
      <c r="A31" s="16"/>
      <c r="B31" s="16"/>
    </row>
    <row r="32" spans="1:2">
      <c r="A32" s="16"/>
      <c r="B32" s="16"/>
    </row>
    <row r="33" spans="1:2">
      <c r="A33" s="44" t="s">
        <v>65</v>
      </c>
      <c r="B33" s="45"/>
    </row>
    <row r="34" spans="1:2">
      <c r="A34" s="46" t="s">
        <v>40</v>
      </c>
      <c r="B34" s="16"/>
    </row>
    <row r="35" spans="1:2">
      <c r="A35" s="47" t="s">
        <v>51</v>
      </c>
      <c r="B35" s="48">
        <f>SUMIFS(Orçamento!K:K,Orçamento!A:A,A35)</f>
        <v>0</v>
      </c>
    </row>
    <row r="36" spans="1:2">
      <c r="A36" s="47" t="s">
        <v>35</v>
      </c>
      <c r="B36" s="48">
        <f>SUMIFS(Orçamento!K:K,Orçamento!A:A,A36)</f>
        <v>0</v>
      </c>
    </row>
    <row r="37" spans="1:2">
      <c r="A37" s="47" t="s">
        <v>36</v>
      </c>
      <c r="B37" s="48">
        <f>SUMIFS(Orçamento!K:K,Orçamento!A:A,A37)</f>
        <v>0</v>
      </c>
    </row>
    <row r="38" spans="1:2">
      <c r="A38" s="47" t="s">
        <v>30</v>
      </c>
      <c r="B38" s="48">
        <f>SUMIFS(Orçamento!K:K,Orçamento!A:A,A38)</f>
        <v>0</v>
      </c>
    </row>
    <row r="39" spans="1:2">
      <c r="A39" s="47" t="s">
        <v>31</v>
      </c>
      <c r="B39" s="48">
        <f>SUMIFS(Orçamento!K:K,Orçamento!A:A,A39)</f>
        <v>0</v>
      </c>
    </row>
    <row r="40" spans="1:2">
      <c r="A40" s="47" t="s">
        <v>2</v>
      </c>
      <c r="B40" s="48">
        <f>SUM(Orçamento!L:L)</f>
        <v>0</v>
      </c>
    </row>
    <row r="41" spans="1:2">
      <c r="A41" s="47" t="s">
        <v>9</v>
      </c>
      <c r="B41" s="48">
        <f>SUM(B35:B40)</f>
        <v>0</v>
      </c>
    </row>
    <row r="42" spans="1:2">
      <c r="A42" s="47"/>
      <c r="B42" s="48"/>
    </row>
    <row r="43" spans="1:2">
      <c r="A43" s="47" t="s">
        <v>34</v>
      </c>
      <c r="B43" s="48">
        <f>SUMIFS(Orçamento!K:K,Orçamento!A:A,A43)</f>
        <v>0</v>
      </c>
    </row>
    <row r="44" spans="1:2">
      <c r="A44" s="47" t="s">
        <v>33</v>
      </c>
      <c r="B44" s="48">
        <f>SUMIFS(Orçamento!K:K,Orçamento!A:A,A44)</f>
        <v>0</v>
      </c>
    </row>
    <row r="45" spans="1:2">
      <c r="A45" s="47" t="s">
        <v>32</v>
      </c>
      <c r="B45" s="48">
        <f>SUMIFS(Orçamento!K:K,Orçamento!A:A,A45)</f>
        <v>0</v>
      </c>
    </row>
    <row r="46" spans="1:2">
      <c r="A46" s="47" t="s">
        <v>6</v>
      </c>
      <c r="B46" s="48">
        <f>SUM(B43:B45)</f>
        <v>0</v>
      </c>
    </row>
    <row r="47" spans="1:2">
      <c r="A47" s="47"/>
      <c r="B47" s="48"/>
    </row>
    <row r="48" spans="1:2">
      <c r="A48" s="47" t="s">
        <v>10</v>
      </c>
      <c r="B48" s="48">
        <f>B46+B41</f>
        <v>0</v>
      </c>
    </row>
    <row r="49" spans="1:2">
      <c r="A49" s="47"/>
      <c r="B49" s="48"/>
    </row>
    <row r="50" spans="1:2">
      <c r="A50" s="47" t="s">
        <v>46</v>
      </c>
      <c r="B50" s="48">
        <f>0.05*B48</f>
        <v>0</v>
      </c>
    </row>
    <row r="51" spans="1:2">
      <c r="A51" s="47"/>
      <c r="B51" s="48"/>
    </row>
    <row r="52" spans="1:2">
      <c r="A52" s="47" t="s">
        <v>8</v>
      </c>
      <c r="B52" s="48">
        <f>B48+B50</f>
        <v>0</v>
      </c>
    </row>
    <row r="53" spans="1:2">
      <c r="A53" s="19"/>
      <c r="B53" s="19"/>
    </row>
    <row r="54" spans="1:2">
      <c r="A54" s="20"/>
      <c r="B54" s="21"/>
    </row>
  </sheetData>
  <mergeCells count="4">
    <mergeCell ref="A1:B1"/>
    <mergeCell ref="A2:B2"/>
    <mergeCell ref="A4:B4"/>
    <mergeCell ref="A3:B3"/>
  </mergeCells>
  <dataValidations count="4">
    <dataValidation type="list" allowBlank="1" showInputMessage="1" showErrorMessage="1" sqref="A43">
      <formula1>$R$10:$R$17</formula1>
    </dataValidation>
    <dataValidation type="list" allowBlank="1" showInputMessage="1" showErrorMessage="1" sqref="A44:A45">
      <formula1>$R$9:$R$17</formula1>
    </dataValidation>
    <dataValidation type="list" allowBlank="1" showInputMessage="1" showErrorMessage="1" sqref="B29">
      <formula1>"Selecione,Ampliação de infraestrutura laboratorial existente, Criação de nova infraestrutura laboratorial,Não se aplica"</formula1>
    </dataValidation>
    <dataValidation type="list" allowBlank="1" showInputMessage="1" showErrorMessage="1" sqref="B22">
      <formula1>"Selecione, Sim, Não"</formula1>
    </dataValidation>
  </dataValidations>
  <pageMargins left="0.31496062992125984" right="0.31496062992125984" top="0.39370078740157483" bottom="0.39370078740157483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1"/>
  <sheetViews>
    <sheetView topLeftCell="A7" zoomScalePageLayoutView="125" workbookViewId="0">
      <selection activeCell="D36" sqref="D36:J36"/>
    </sheetView>
  </sheetViews>
  <sheetFormatPr defaultColWidth="8.85546875" defaultRowHeight="15"/>
  <cols>
    <col min="1" max="1" width="31.7109375" style="1" customWidth="1"/>
    <col min="2" max="2" width="30.85546875" style="1" customWidth="1"/>
    <col min="3" max="3" width="35.7109375" style="1" customWidth="1"/>
    <col min="4" max="4" width="21.42578125" style="1" customWidth="1"/>
    <col min="5" max="5" width="7.140625" style="1" customWidth="1"/>
    <col min="6" max="7" width="21.42578125" style="1" customWidth="1"/>
    <col min="8" max="8" width="7.140625" style="9" customWidth="1"/>
    <col min="9" max="9" width="20.140625" style="1" customWidth="1"/>
    <col min="10" max="10" width="15.7109375" style="1" customWidth="1"/>
    <col min="11" max="11" width="18.28515625" style="1" customWidth="1"/>
    <col min="12" max="12" width="13.5703125" style="1" customWidth="1"/>
    <col min="13" max="13" width="18.5703125" style="1" hidden="1" customWidth="1"/>
    <col min="14" max="14" width="14.7109375" style="1" hidden="1" customWidth="1"/>
    <col min="15" max="15" width="6.85546875" style="1" hidden="1" customWidth="1"/>
    <col min="16" max="16" width="12.7109375" style="1" hidden="1" customWidth="1"/>
    <col min="17" max="17" width="8.85546875" style="1" customWidth="1"/>
    <col min="18" max="18" width="42.5703125" style="1" hidden="1" customWidth="1"/>
    <col min="19" max="19" width="9.140625" style="1" customWidth="1"/>
    <col min="20" max="20" width="16.42578125" style="1" customWidth="1"/>
    <col min="21" max="24" width="9.140625" style="1" customWidth="1"/>
    <col min="25" max="16384" width="8.85546875" style="1"/>
  </cols>
  <sheetData>
    <row r="1" spans="1:18" ht="15" customHeight="1">
      <c r="A1" s="70" t="s">
        <v>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49"/>
      <c r="P1" s="49"/>
    </row>
    <row r="2" spans="1:18" ht="15" customHeight="1">
      <c r="A2" s="71" t="s">
        <v>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49"/>
      <c r="P2" s="49"/>
    </row>
    <row r="3" spans="1:18" ht="15" customHeight="1" thickBot="1">
      <c r="A3" s="72" t="s">
        <v>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50"/>
      <c r="N3" s="50"/>
      <c r="O3" s="49"/>
      <c r="P3" s="49"/>
    </row>
    <row r="4" spans="1:18" ht="15" customHeight="1">
      <c r="A4" s="79" t="s">
        <v>48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1"/>
    </row>
    <row r="5" spans="1:18" ht="98.25" customHeight="1" thickBot="1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8" ht="72.75" thickBot="1">
      <c r="A6" s="51" t="s">
        <v>12</v>
      </c>
      <c r="B6" s="52" t="s">
        <v>47</v>
      </c>
      <c r="C6" s="53" t="s">
        <v>52</v>
      </c>
      <c r="D6" s="54" t="s">
        <v>58</v>
      </c>
      <c r="E6" s="54" t="s">
        <v>55</v>
      </c>
      <c r="F6" s="54" t="s">
        <v>57</v>
      </c>
      <c r="G6" s="54" t="s">
        <v>56</v>
      </c>
      <c r="H6" s="54" t="s">
        <v>0</v>
      </c>
      <c r="I6" s="54" t="s">
        <v>3</v>
      </c>
      <c r="J6" s="54" t="s">
        <v>13</v>
      </c>
      <c r="K6" s="54" t="s">
        <v>1</v>
      </c>
      <c r="L6" s="54" t="str">
        <f>"TAXAS DE IMPORTAÇÃO "&amp;TEXT(A37,"0,0%")</f>
        <v>TAXAS DE IMPORTAÇÃO 20,0%</v>
      </c>
      <c r="M6" s="49"/>
      <c r="N6" s="49"/>
      <c r="O6" s="49"/>
      <c r="P6" s="49"/>
    </row>
    <row r="7" spans="1:18">
      <c r="A7" s="7" t="s">
        <v>4</v>
      </c>
      <c r="B7" s="6"/>
      <c r="C7" s="6"/>
      <c r="D7" s="6"/>
      <c r="E7" s="6"/>
      <c r="F7" s="6"/>
      <c r="G7" s="6"/>
      <c r="H7" s="3"/>
      <c r="I7" s="4"/>
      <c r="J7" s="8" t="s">
        <v>4</v>
      </c>
      <c r="K7" s="29" t="str">
        <f>IF(OR(J7="",J7="SELECIONE"),"",VLOOKUP(J7,$A$28:$C$35,2,FALSE)*I7*H7)</f>
        <v/>
      </c>
      <c r="L7" s="27" t="str">
        <f>IF(OR(J7="Real",J7="SELECIONE",J7=""),"",K7*$A$37)</f>
        <v/>
      </c>
      <c r="M7" s="49"/>
      <c r="N7" s="49"/>
      <c r="O7" s="49"/>
      <c r="P7" s="49"/>
      <c r="R7" s="22" t="s">
        <v>5</v>
      </c>
    </row>
    <row r="8" spans="1:18">
      <c r="A8" s="7" t="s">
        <v>4</v>
      </c>
      <c r="B8" s="3"/>
      <c r="C8" s="3"/>
      <c r="D8" s="3"/>
      <c r="E8" s="3"/>
      <c r="F8" s="3"/>
      <c r="G8" s="3"/>
      <c r="H8" s="3"/>
      <c r="I8" s="4"/>
      <c r="J8" s="5" t="s">
        <v>4</v>
      </c>
      <c r="K8" s="30" t="str">
        <f t="shared" ref="K8:K25" si="0">IF(OR(J8="",J8="SELECIONE"),"",VLOOKUP(J8,$A$28:$C$35,2,FALSE)*I8*H8)</f>
        <v/>
      </c>
      <c r="L8" s="28" t="str">
        <f t="shared" ref="L8:L25" si="1">IF(OR(J8="Real",J8="SELECIONE",J8=""),"",K8*$A$37)</f>
        <v/>
      </c>
      <c r="M8" s="49"/>
      <c r="N8" s="49"/>
      <c r="O8" s="49"/>
      <c r="P8" s="49"/>
      <c r="R8" s="23" t="s">
        <v>4</v>
      </c>
    </row>
    <row r="9" spans="1:18">
      <c r="A9" s="7" t="s">
        <v>4</v>
      </c>
      <c r="B9" s="3"/>
      <c r="C9" s="3"/>
      <c r="D9" s="3"/>
      <c r="E9" s="3"/>
      <c r="F9" s="3"/>
      <c r="G9" s="3"/>
      <c r="H9" s="3"/>
      <c r="I9" s="4"/>
      <c r="J9" s="5" t="s">
        <v>4</v>
      </c>
      <c r="K9" s="30" t="str">
        <f t="shared" si="0"/>
        <v/>
      </c>
      <c r="L9" s="28" t="str">
        <f t="shared" si="1"/>
        <v/>
      </c>
      <c r="M9" s="49"/>
      <c r="N9" s="49"/>
      <c r="O9" s="49"/>
      <c r="P9" s="49"/>
      <c r="R9" s="23" t="s">
        <v>32</v>
      </c>
    </row>
    <row r="10" spans="1:18">
      <c r="A10" s="7" t="s">
        <v>4</v>
      </c>
      <c r="B10" s="3"/>
      <c r="C10" s="3"/>
      <c r="D10" s="3"/>
      <c r="E10" s="3"/>
      <c r="F10" s="3"/>
      <c r="G10" s="3"/>
      <c r="H10" s="3"/>
      <c r="I10" s="4"/>
      <c r="J10" s="5" t="s">
        <v>4</v>
      </c>
      <c r="K10" s="30" t="str">
        <f t="shared" si="0"/>
        <v/>
      </c>
      <c r="L10" s="28" t="str">
        <f t="shared" si="1"/>
        <v/>
      </c>
      <c r="M10" s="49"/>
      <c r="N10" s="49"/>
      <c r="O10" s="49"/>
      <c r="P10" s="49"/>
      <c r="R10" s="23" t="s">
        <v>33</v>
      </c>
    </row>
    <row r="11" spans="1:18">
      <c r="A11" s="7" t="s">
        <v>4</v>
      </c>
      <c r="B11" s="3"/>
      <c r="C11" s="3"/>
      <c r="D11" s="3"/>
      <c r="E11" s="3"/>
      <c r="F11" s="3"/>
      <c r="G11" s="3"/>
      <c r="H11" s="3"/>
      <c r="I11" s="4"/>
      <c r="J11" s="5" t="s">
        <v>4</v>
      </c>
      <c r="K11" s="30" t="str">
        <f t="shared" si="0"/>
        <v/>
      </c>
      <c r="L11" s="28" t="str">
        <f t="shared" si="1"/>
        <v/>
      </c>
      <c r="M11" s="49"/>
      <c r="N11" s="49"/>
      <c r="O11" s="49"/>
      <c r="P11" s="49"/>
      <c r="R11" s="23" t="s">
        <v>35</v>
      </c>
    </row>
    <row r="12" spans="1:18">
      <c r="A12" s="7" t="s">
        <v>4</v>
      </c>
      <c r="B12" s="3"/>
      <c r="C12" s="3"/>
      <c r="D12" s="3"/>
      <c r="E12" s="3"/>
      <c r="F12" s="3"/>
      <c r="G12" s="3"/>
      <c r="H12" s="3"/>
      <c r="I12" s="4"/>
      <c r="J12" s="5" t="s">
        <v>4</v>
      </c>
      <c r="K12" s="30" t="str">
        <f t="shared" si="0"/>
        <v/>
      </c>
      <c r="L12" s="28" t="str">
        <f t="shared" si="1"/>
        <v/>
      </c>
      <c r="M12" s="49"/>
      <c r="N12" s="49"/>
      <c r="O12" s="49"/>
      <c r="P12" s="49"/>
      <c r="R12" s="23" t="s">
        <v>36</v>
      </c>
    </row>
    <row r="13" spans="1:18">
      <c r="A13" s="7" t="s">
        <v>4</v>
      </c>
      <c r="B13" s="3"/>
      <c r="C13" s="3"/>
      <c r="D13" s="3"/>
      <c r="E13" s="3"/>
      <c r="F13" s="3"/>
      <c r="G13" s="3"/>
      <c r="H13" s="3"/>
      <c r="I13" s="4"/>
      <c r="J13" s="5" t="s">
        <v>4</v>
      </c>
      <c r="K13" s="30" t="str">
        <f t="shared" ref="K13:K18" si="2">IF(OR(J13="",J13="SELECIONE"),"",VLOOKUP(J13,$A$28:$C$35,2,FALSE)*I13*H13)</f>
        <v/>
      </c>
      <c r="L13" s="28" t="str">
        <f t="shared" ref="L13:L18" si="3">IF(OR(J13="Real",J13="SELECIONE",J13=""),"",K13*$A$37)</f>
        <v/>
      </c>
      <c r="M13" s="49"/>
      <c r="N13" s="49"/>
      <c r="O13" s="49"/>
      <c r="P13" s="49"/>
      <c r="R13" s="23" t="s">
        <v>51</v>
      </c>
    </row>
    <row r="14" spans="1:18">
      <c r="A14" s="7" t="s">
        <v>4</v>
      </c>
      <c r="B14" s="3"/>
      <c r="C14" s="3"/>
      <c r="D14" s="3"/>
      <c r="E14" s="3"/>
      <c r="F14" s="3"/>
      <c r="G14" s="3"/>
      <c r="H14" s="3"/>
      <c r="I14" s="4"/>
      <c r="J14" s="5" t="s">
        <v>4</v>
      </c>
      <c r="K14" s="30" t="str">
        <f t="shared" si="2"/>
        <v/>
      </c>
      <c r="L14" s="28" t="str">
        <f t="shared" si="3"/>
        <v/>
      </c>
      <c r="M14" s="49"/>
      <c r="N14" s="49"/>
      <c r="O14" s="49"/>
      <c r="P14" s="49"/>
      <c r="R14" s="24" t="s">
        <v>30</v>
      </c>
    </row>
    <row r="15" spans="1:18">
      <c r="A15" s="7" t="s">
        <v>4</v>
      </c>
      <c r="B15" s="3"/>
      <c r="C15" s="3"/>
      <c r="D15" s="3"/>
      <c r="E15" s="3"/>
      <c r="F15" s="3"/>
      <c r="G15" s="3"/>
      <c r="H15" s="3"/>
      <c r="I15" s="4"/>
      <c r="J15" s="5" t="s">
        <v>4</v>
      </c>
      <c r="K15" s="30" t="str">
        <f t="shared" si="2"/>
        <v/>
      </c>
      <c r="L15" s="28" t="str">
        <f t="shared" si="3"/>
        <v/>
      </c>
      <c r="M15" s="49"/>
      <c r="N15" s="49"/>
      <c r="O15" s="49"/>
      <c r="P15" s="49"/>
      <c r="R15" s="24" t="s">
        <v>31</v>
      </c>
    </row>
    <row r="16" spans="1:18">
      <c r="A16" s="7" t="s">
        <v>4</v>
      </c>
      <c r="B16" s="3"/>
      <c r="C16" s="3"/>
      <c r="D16" s="3"/>
      <c r="E16" s="3"/>
      <c r="F16" s="3"/>
      <c r="G16" s="3"/>
      <c r="H16" s="3"/>
      <c r="I16" s="4"/>
      <c r="J16" s="5" t="s">
        <v>4</v>
      </c>
      <c r="K16" s="30" t="str">
        <f t="shared" si="2"/>
        <v/>
      </c>
      <c r="L16" s="28" t="str">
        <f t="shared" si="3"/>
        <v/>
      </c>
      <c r="M16" s="49"/>
      <c r="N16" s="49"/>
      <c r="O16" s="49"/>
      <c r="P16" s="49"/>
      <c r="R16" s="23" t="s">
        <v>34</v>
      </c>
    </row>
    <row r="17" spans="1:16">
      <c r="A17" s="7" t="s">
        <v>4</v>
      </c>
      <c r="B17" s="3"/>
      <c r="C17" s="3"/>
      <c r="D17" s="3"/>
      <c r="E17" s="3"/>
      <c r="F17" s="3"/>
      <c r="G17" s="3"/>
      <c r="H17" s="3"/>
      <c r="I17" s="4"/>
      <c r="J17" s="5" t="s">
        <v>4</v>
      </c>
      <c r="K17" s="30" t="str">
        <f t="shared" si="2"/>
        <v/>
      </c>
      <c r="L17" s="28" t="str">
        <f t="shared" si="3"/>
        <v/>
      </c>
      <c r="M17" s="49"/>
      <c r="N17" s="49"/>
      <c r="O17" s="49"/>
      <c r="P17" s="49"/>
    </row>
    <row r="18" spans="1:16">
      <c r="A18" s="7" t="s">
        <v>4</v>
      </c>
      <c r="B18" s="3"/>
      <c r="C18" s="3"/>
      <c r="D18" s="3"/>
      <c r="E18" s="3"/>
      <c r="F18" s="3"/>
      <c r="G18" s="3"/>
      <c r="H18" s="3"/>
      <c r="I18" s="4"/>
      <c r="J18" s="5" t="s">
        <v>4</v>
      </c>
      <c r="K18" s="30" t="str">
        <f t="shared" si="2"/>
        <v/>
      </c>
      <c r="L18" s="28" t="str">
        <f t="shared" si="3"/>
        <v/>
      </c>
      <c r="M18" s="49"/>
      <c r="N18" s="49"/>
      <c r="O18" s="49"/>
      <c r="P18" s="49"/>
    </row>
    <row r="19" spans="1:16">
      <c r="A19" s="7" t="s">
        <v>4</v>
      </c>
      <c r="B19" s="3"/>
      <c r="C19" s="3"/>
      <c r="D19" s="3"/>
      <c r="E19" s="3"/>
      <c r="F19" s="3"/>
      <c r="G19" s="3"/>
      <c r="H19" s="3"/>
      <c r="I19" s="4"/>
      <c r="J19" s="5" t="s">
        <v>4</v>
      </c>
      <c r="K19" s="30" t="str">
        <f t="shared" si="0"/>
        <v/>
      </c>
      <c r="L19" s="28" t="str">
        <f t="shared" si="1"/>
        <v/>
      </c>
      <c r="M19" s="49"/>
      <c r="N19" s="49"/>
      <c r="O19" s="49"/>
      <c r="P19" s="49"/>
    </row>
    <row r="20" spans="1:16">
      <c r="A20" s="7" t="s">
        <v>4</v>
      </c>
      <c r="B20" s="3"/>
      <c r="C20" s="3"/>
      <c r="D20" s="3"/>
      <c r="E20" s="3"/>
      <c r="F20" s="3"/>
      <c r="G20" s="3"/>
      <c r="H20" s="3"/>
      <c r="I20" s="4"/>
      <c r="J20" s="5" t="s">
        <v>4</v>
      </c>
      <c r="K20" s="30" t="str">
        <f t="shared" si="0"/>
        <v/>
      </c>
      <c r="L20" s="28" t="str">
        <f t="shared" si="1"/>
        <v/>
      </c>
      <c r="M20" s="49"/>
      <c r="N20" s="49"/>
      <c r="O20" s="49"/>
      <c r="P20" s="49"/>
    </row>
    <row r="21" spans="1:16">
      <c r="A21" s="7" t="s">
        <v>4</v>
      </c>
      <c r="B21" s="3"/>
      <c r="C21" s="3"/>
      <c r="D21" s="3"/>
      <c r="E21" s="3"/>
      <c r="F21" s="3"/>
      <c r="G21" s="3"/>
      <c r="H21" s="3"/>
      <c r="I21" s="4"/>
      <c r="J21" s="5" t="s">
        <v>4</v>
      </c>
      <c r="K21" s="30" t="str">
        <f t="shared" si="0"/>
        <v/>
      </c>
      <c r="L21" s="28" t="str">
        <f t="shared" si="1"/>
        <v/>
      </c>
      <c r="M21" s="49"/>
      <c r="N21" s="49"/>
      <c r="O21" s="49"/>
      <c r="P21" s="49"/>
    </row>
    <row r="22" spans="1:16">
      <c r="A22" s="7" t="s">
        <v>4</v>
      </c>
      <c r="B22" s="3"/>
      <c r="C22" s="3"/>
      <c r="D22" s="3"/>
      <c r="E22" s="3"/>
      <c r="F22" s="3"/>
      <c r="G22" s="3"/>
      <c r="H22" s="3"/>
      <c r="I22" s="4"/>
      <c r="J22" s="5" t="s">
        <v>4</v>
      </c>
      <c r="K22" s="30" t="str">
        <f t="shared" si="0"/>
        <v/>
      </c>
      <c r="L22" s="28" t="str">
        <f t="shared" si="1"/>
        <v/>
      </c>
      <c r="M22" s="49"/>
      <c r="N22" s="49"/>
      <c r="O22" s="49"/>
      <c r="P22" s="49"/>
    </row>
    <row r="23" spans="1:16">
      <c r="A23" s="7" t="s">
        <v>4</v>
      </c>
      <c r="B23" s="3"/>
      <c r="C23" s="3"/>
      <c r="D23" s="3"/>
      <c r="E23" s="3"/>
      <c r="F23" s="3"/>
      <c r="G23" s="3"/>
      <c r="H23" s="3"/>
      <c r="I23" s="4"/>
      <c r="J23" s="5" t="s">
        <v>4</v>
      </c>
      <c r="K23" s="30" t="str">
        <f t="shared" si="0"/>
        <v/>
      </c>
      <c r="L23" s="28" t="str">
        <f t="shared" si="1"/>
        <v/>
      </c>
      <c r="M23" s="49"/>
      <c r="N23" s="49"/>
      <c r="O23" s="49"/>
      <c r="P23" s="49"/>
    </row>
    <row r="24" spans="1:16">
      <c r="A24" s="7" t="s">
        <v>4</v>
      </c>
      <c r="B24" s="3"/>
      <c r="C24" s="3"/>
      <c r="D24" s="3"/>
      <c r="E24" s="3"/>
      <c r="F24" s="3"/>
      <c r="G24" s="3"/>
      <c r="H24" s="3"/>
      <c r="I24" s="4"/>
      <c r="J24" s="5" t="s">
        <v>4</v>
      </c>
      <c r="K24" s="30" t="str">
        <f t="shared" si="0"/>
        <v/>
      </c>
      <c r="L24" s="28" t="str">
        <f t="shared" si="1"/>
        <v/>
      </c>
      <c r="M24" s="49"/>
      <c r="N24" s="49"/>
      <c r="O24" s="49"/>
      <c r="P24" s="49"/>
    </row>
    <row r="25" spans="1:16">
      <c r="A25" s="7" t="s">
        <v>4</v>
      </c>
      <c r="B25" s="3"/>
      <c r="C25" s="3"/>
      <c r="D25" s="3"/>
      <c r="E25" s="3"/>
      <c r="F25" s="3"/>
      <c r="G25" s="3"/>
      <c r="H25" s="3"/>
      <c r="I25" s="4"/>
      <c r="J25" s="5" t="s">
        <v>4</v>
      </c>
      <c r="K25" s="30" t="str">
        <f t="shared" si="0"/>
        <v/>
      </c>
      <c r="L25" s="28" t="str">
        <f t="shared" si="1"/>
        <v/>
      </c>
      <c r="M25" s="49"/>
      <c r="N25" s="49"/>
      <c r="O25" s="49"/>
      <c r="P25" s="49"/>
    </row>
    <row r="26" spans="1:16" ht="15.75" thickBot="1">
      <c r="H26" s="1"/>
    </row>
    <row r="27" spans="1:16" ht="21">
      <c r="A27" s="73" t="s">
        <v>17</v>
      </c>
      <c r="B27" s="74"/>
      <c r="C27" s="75"/>
      <c r="H27" s="1"/>
    </row>
    <row r="28" spans="1:16">
      <c r="A28" s="55" t="s">
        <v>19</v>
      </c>
      <c r="B28" s="56" t="s">
        <v>20</v>
      </c>
      <c r="C28" s="57" t="s">
        <v>18</v>
      </c>
      <c r="H28" s="1"/>
      <c r="J28" s="90" t="s">
        <v>22</v>
      </c>
      <c r="K28" s="91"/>
      <c r="L28" s="91"/>
    </row>
    <row r="29" spans="1:16" ht="15" hidden="1" customHeight="1">
      <c r="A29" s="58" t="s">
        <v>4</v>
      </c>
      <c r="B29" s="59"/>
      <c r="C29" s="60"/>
      <c r="H29" s="1"/>
      <c r="J29" s="91"/>
      <c r="K29" s="91"/>
      <c r="L29" s="91"/>
    </row>
    <row r="30" spans="1:16">
      <c r="A30" s="61" t="s">
        <v>14</v>
      </c>
      <c r="B30" s="62">
        <v>1</v>
      </c>
      <c r="C30" s="63">
        <v>45832</v>
      </c>
      <c r="H30" s="1"/>
      <c r="J30" s="91"/>
      <c r="K30" s="91"/>
      <c r="L30" s="91"/>
    </row>
    <row r="31" spans="1:16">
      <c r="A31" s="61" t="s">
        <v>15</v>
      </c>
      <c r="B31" s="62">
        <v>6.3760000000000003</v>
      </c>
      <c r="C31" s="63">
        <v>45832</v>
      </c>
      <c r="H31" s="1"/>
      <c r="J31" s="91"/>
      <c r="K31" s="91"/>
      <c r="L31" s="91"/>
    </row>
    <row r="32" spans="1:16">
      <c r="A32" s="61" t="s">
        <v>16</v>
      </c>
      <c r="B32" s="62">
        <v>5.4931999999999999</v>
      </c>
      <c r="C32" s="63">
        <v>45832</v>
      </c>
      <c r="H32" s="1"/>
      <c r="J32" s="91"/>
      <c r="K32" s="91"/>
      <c r="L32" s="91"/>
    </row>
    <row r="33" spans="1:12">
      <c r="A33" s="61" t="s">
        <v>38</v>
      </c>
      <c r="B33" s="62">
        <v>7.4767999999999999</v>
      </c>
      <c r="C33" s="63">
        <v>45832</v>
      </c>
      <c r="H33" s="1"/>
      <c r="J33" s="91"/>
      <c r="K33" s="91"/>
      <c r="L33" s="91"/>
    </row>
    <row r="34" spans="1:12">
      <c r="A34" s="61" t="s">
        <v>39</v>
      </c>
      <c r="B34" s="62">
        <v>6.8221999999999996</v>
      </c>
      <c r="C34" s="63">
        <v>45832</v>
      </c>
      <c r="H34" s="1"/>
    </row>
    <row r="35" spans="1:12" ht="15.75" thickBot="1">
      <c r="A35" s="61"/>
      <c r="B35" s="62"/>
      <c r="C35" s="63"/>
      <c r="H35" s="1"/>
    </row>
    <row r="36" spans="1:12" ht="21">
      <c r="A36" s="73" t="s">
        <v>21</v>
      </c>
      <c r="B36" s="74"/>
      <c r="C36" s="75"/>
      <c r="D36" s="85"/>
      <c r="E36" s="86"/>
      <c r="F36" s="86"/>
      <c r="G36" s="86"/>
      <c r="H36" s="86"/>
      <c r="I36" s="87"/>
      <c r="J36" s="87"/>
      <c r="K36" s="25"/>
      <c r="L36" s="25"/>
    </row>
    <row r="37" spans="1:12" ht="24" thickBot="1">
      <c r="A37" s="76">
        <v>0.2</v>
      </c>
      <c r="B37" s="77"/>
      <c r="C37" s="78"/>
      <c r="D37" s="88"/>
      <c r="E37" s="89"/>
      <c r="F37" s="89"/>
      <c r="G37" s="89"/>
      <c r="H37" s="89"/>
      <c r="I37" s="89"/>
      <c r="J37" s="89"/>
      <c r="K37" s="26"/>
      <c r="L37" s="26"/>
    </row>
    <row r="41" spans="1:12">
      <c r="A41" s="2"/>
    </row>
  </sheetData>
  <sheetProtection sort="0" autoFilter="0"/>
  <dataConsolidate/>
  <mergeCells count="10">
    <mergeCell ref="A1:N1"/>
    <mergeCell ref="A2:N2"/>
    <mergeCell ref="A3:L3"/>
    <mergeCell ref="A36:C36"/>
    <mergeCell ref="A37:C37"/>
    <mergeCell ref="A27:C27"/>
    <mergeCell ref="A4:P5"/>
    <mergeCell ref="D36:J36"/>
    <mergeCell ref="D37:J37"/>
    <mergeCell ref="J28:L33"/>
  </mergeCells>
  <conditionalFormatting sqref="A7:J25">
    <cfRule type="expression" dxfId="0" priority="41">
      <formula>IF(OR(A7="SELECIONE",A7=""),TRUE,FALSE)</formula>
    </cfRule>
  </conditionalFormatting>
  <dataValidations count="3">
    <dataValidation type="list" allowBlank="1" showInputMessage="1" showErrorMessage="1" sqref="J7:J25">
      <formula1>$A$29:$A$35</formula1>
    </dataValidation>
    <dataValidation type="list" allowBlank="1" showInputMessage="1" showErrorMessage="1" sqref="A7:A25">
      <formula1>$R$8:$R16</formula1>
    </dataValidation>
    <dataValidation type="list" allowBlank="1" showInputMessage="1" showErrorMessage="1" sqref="G7:G25">
      <formula1>"S,N"</formula1>
    </dataValidation>
  </dataValidations>
  <hyperlinks>
    <hyperlink ref="J28" r:id="rId1" display="https://www4.bcb.gov.br/pec/taxas/port/ptaxnpesq.asp?id=txcotacao_x000a_"/>
  </hyperlinks>
  <pageMargins left="0.511811024" right="0.511811024" top="0.78740157499999996" bottom="0.78740157499999996" header="0.31496062000000002" footer="0.31496062000000002"/>
  <pageSetup paperSize="9" scale="57" orientation="landscape" verticalDpi="300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PROPOSTA</vt:lpstr>
      <vt:lpstr>Orçamento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 Peres</dc:creator>
  <cp:lastModifiedBy>Juliana</cp:lastModifiedBy>
  <cp:lastPrinted>2018-08-31T18:21:42Z</cp:lastPrinted>
  <dcterms:created xsi:type="dcterms:W3CDTF">2018-06-15T18:11:01Z</dcterms:created>
  <dcterms:modified xsi:type="dcterms:W3CDTF">2025-06-24T18:59:12Z</dcterms:modified>
</cp:coreProperties>
</file>